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ENHARIA\Desktop\ENGENHARIA PML\LARANJAL\2025\defesa civil\"/>
    </mc:Choice>
  </mc:AlternateContent>
  <xr:revisionPtr revIDLastSave="0" documentId="13_ncr:1_{2EB9A998-2327-4F35-B34E-54402E63E5E7}" xr6:coauthVersionLast="47" xr6:coauthVersionMax="47" xr10:uidLastSave="{00000000-0000-0000-0000-000000000000}"/>
  <bookViews>
    <workbookView xWindow="-108" yWindow="-108" windowWidth="23256" windowHeight="12456" activeTab="1" xr2:uid="{3E844B76-326A-4FCD-BADF-10DEE1810025}"/>
  </bookViews>
  <sheets>
    <sheet name="TELHADO SECRETARIA DE SAUDE" sheetId="1" r:id="rId1"/>
    <sheet name="CRONOGRAMA" sheetId="3" r:id="rId2"/>
    <sheet name="MEMORIA DE CÁLCULO" sheetId="2" r:id="rId3"/>
  </sheets>
  <definedNames>
    <definedName name="_xlnm.Print_Area" localSheetId="2">'MEMORIA DE CÁLCULO'!$A$1:$H$31</definedName>
    <definedName name="_xlnm.Print_Area" localSheetId="0">'TELHADO SECRETARIA DE SAUDE'!$A$1:$H$33</definedName>
    <definedName name="_xlnm.Print_Titles" localSheetId="2">'MEMORIA DE CÁLCULO'!$1:$12</definedName>
    <definedName name="_xlnm.Print_Titles" localSheetId="0">'TELHADO SECRETARIA DE SAUDE'!$1:$12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3" l="1"/>
  <c r="C15" i="3"/>
  <c r="D13" i="3"/>
  <c r="B13" i="3"/>
  <c r="B11" i="3"/>
  <c r="B15" i="3" s="1"/>
  <c r="A12" i="3"/>
  <c r="A10" i="3"/>
  <c r="F13" i="3"/>
  <c r="H12" i="3"/>
  <c r="C11" i="3"/>
  <c r="H11" i="3" s="1"/>
  <c r="H10" i="3"/>
  <c r="H7" i="3" l="1"/>
  <c r="D14" i="3"/>
  <c r="C13" i="3"/>
  <c r="H13" i="3" s="1"/>
  <c r="H15" i="3" l="1"/>
  <c r="C14" i="3"/>
  <c r="H14" i="3" s="1"/>
  <c r="E25" i="2" l="1"/>
  <c r="E24" i="2"/>
  <c r="E20" i="2"/>
  <c r="G27" i="1"/>
  <c r="H27" i="1" s="1"/>
  <c r="G26" i="1"/>
  <c r="H26" i="1" s="1"/>
  <c r="E26" i="1"/>
  <c r="G25" i="1"/>
  <c r="H25" i="1" s="1"/>
  <c r="E25" i="1"/>
  <c r="H24" i="1"/>
  <c r="G24" i="1"/>
  <c r="G23" i="1"/>
  <c r="H23" i="1" s="1"/>
  <c r="G22" i="1"/>
  <c r="H22" i="1" s="1"/>
  <c r="G21" i="1"/>
  <c r="H21" i="1" s="1"/>
  <c r="E21" i="1"/>
  <c r="G20" i="1"/>
  <c r="H20" i="1" s="1"/>
  <c r="H17" i="1"/>
  <c r="G17" i="1"/>
  <c r="G16" i="1"/>
  <c r="H16" i="1" s="1"/>
  <c r="G15" i="1"/>
  <c r="H15" i="1" s="1"/>
  <c r="G14" i="1"/>
  <c r="H14" i="1" s="1"/>
  <c r="H18" i="1" s="1"/>
  <c r="H28" i="1" l="1"/>
  <c r="H29" i="1" s="1"/>
</calcChain>
</file>

<file path=xl/sharedStrings.xml><?xml version="1.0" encoding="utf-8"?>
<sst xmlns="http://schemas.openxmlformats.org/spreadsheetml/2006/main" count="175" uniqueCount="93">
  <si>
    <t>PREFEITURA MUNICIPAL DE LARANJAL</t>
  </si>
  <si>
    <t>CNPJ:  17.947.615/0001-22</t>
  </si>
  <si>
    <t>Rua: Norberto Berno, 85 – Centro – CEP 36.760-000 – Laranjal – MG</t>
  </si>
  <si>
    <t>Telefax: (32) 3424-1387 / 3424-1919</t>
  </si>
  <si>
    <t>PLANILHA ORÇAMENTÁRIA DE CUSTOS</t>
  </si>
  <si>
    <t xml:space="preserve">OBRA: </t>
  </si>
  <si>
    <t>REFORMA DO TELHADO  E PINTURA DA SECRETARIA DE SAÚDE</t>
  </si>
  <si>
    <t>DATA:</t>
  </si>
  <si>
    <t>REFERÊNCIA:</t>
  </si>
  <si>
    <t>SINAPI 02/2025- DESONERADA</t>
  </si>
  <si>
    <t>BDI:24,18%</t>
  </si>
  <si>
    <t>BDI 25%</t>
  </si>
  <si>
    <t>ITEM</t>
  </si>
  <si>
    <t>CÓDIGO</t>
  </si>
  <si>
    <t>DESCRIÇÃO</t>
  </si>
  <si>
    <t>UNID</t>
  </si>
  <si>
    <t>QUANT.</t>
  </si>
  <si>
    <t>PREÇO UNIT. R$</t>
  </si>
  <si>
    <t>VALOR</t>
  </si>
  <si>
    <t xml:space="preserve"> (A)</t>
  </si>
  <si>
    <t>(B)</t>
  </si>
  <si>
    <t>COM BDI</t>
  </si>
  <si>
    <t>(C) = (A ) x (B)</t>
  </si>
  <si>
    <t>1.0</t>
  </si>
  <si>
    <t>REFORMA DO TELHADO DA SECERETARIA DE SAÚDE</t>
  </si>
  <si>
    <t>1.1</t>
  </si>
  <si>
    <t>4813</t>
  </si>
  <si>
    <t>PLACA DE OBRA (PARA CONSTRUCAO CIVIL) EM CHAPA GALVANIZADA *N. 22*, ADESIVADA, DE *2,4 X 1,2* M (SEM POSTES PARA FIXACAO)</t>
  </si>
  <si>
    <t>M2</t>
  </si>
  <si>
    <t>1.2</t>
  </si>
  <si>
    <t>REMOÇÃO DE TELHAS DE FIBROCIMENTO METÁLICA E CERÂMICA, DE FORMA MANUAL, SEM REAPROVEITAMENTO. AF_09/2023</t>
  </si>
  <si>
    <t>1.3</t>
  </si>
  <si>
    <t>TELHAMENTO COM TELHA ONDULADA DE FIBROCIMENTO E = 6 MM, COM RECOBRIMENTO LATERAL DE 1 1/4 DE ONDA PARA TELHADO COM INCLINAÇÃO MÁXIMA DE 10°, COM ATÉ 2 ÁGUAS, INCLUSO IÇAMENTO. AF_07/2019</t>
  </si>
  <si>
    <t>1.4</t>
  </si>
  <si>
    <t>TRAMA DE MADEIRA COMPOSTA POR TERÇAS PARA TELHADOS DE ATÉ 2 ÁGUAS PARA TELHA ONDULADA DE FIBROCIMENTO, METÁLICA, PLÁSTICA OU TERMOACÚSTICA, INCLUSO TRANSPORTE VERTICAL. AF_07/2019</t>
  </si>
  <si>
    <t>TOTAL DO ITEM 1</t>
  </si>
  <si>
    <t>2.0</t>
  </si>
  <si>
    <t>PINTURA DA SECRETARIA DE SAÚDE</t>
  </si>
  <si>
    <t>2.1</t>
  </si>
  <si>
    <t>LIXAMENTO MANUAL EM SUPERFÍCIE DE MADEIRA PARA REMOÇÃO DE TINTA</t>
  </si>
  <si>
    <t>2.2</t>
  </si>
  <si>
    <t>PINTURA LÁTEX ACRÍLICA STANDARD, APLICAÇÃO MANUAL EM PAREDES, DUAS DEMÃOS. AF_04/2023</t>
  </si>
  <si>
    <t>2.3</t>
  </si>
  <si>
    <t>PINTURA LÁTEX ACRÍLICA STANDARD, APLICAÇÃO MANUAL EM TETO, DUAS DEMÃOS. AF_04/2023</t>
  </si>
  <si>
    <t>2.4</t>
  </si>
  <si>
    <t>PINTURA TINTA DE ACABAMENTO (PIGMENTADA) A ÓLEO EM MADEIRA, 2 DEMÃOS. AF_01/2021</t>
  </si>
  <si>
    <t>2.5</t>
  </si>
  <si>
    <t>PINTURA COM TINTA ACRÍLICA DE ACABAMENTO APLICADA A ROLO OU PINCEL SOBRE SUPERFÍCIES METÁLICAS (EXCETO PERFIL) EXECUTADO EM OBRA (02 DEMÃOS). AF_01/2020</t>
  </si>
  <si>
    <t>2.6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</si>
  <si>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</si>
  <si>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M2XMES</t>
  </si>
  <si>
    <t>2.7</t>
  </si>
  <si>
    <t>MONTAGEM E DESMONTAGEM DE ANDAIME TUBULAR TIPO "TORRE" (EXCLUSIVE ANDAIME E LIMPEZA). AF_03/2024</t>
  </si>
  <si>
    <t>m</t>
  </si>
  <si>
    <t>2.8</t>
  </si>
  <si>
    <t>EMASSAMENTO COM MASSA LÁTEX, APLICAÇÃO EM PAREDE, DUAS DEMÃOS, LIXAMENTO MANUAL. AF_04/2023</t>
  </si>
  <si>
    <t>TOTAL DO ITEM 2</t>
  </si>
  <si>
    <t xml:space="preserve">TOTAL  DA OBRA </t>
  </si>
  <si>
    <t>VANESSA MONTES MACHADO</t>
  </si>
  <si>
    <t>Fernando Gonçalves dos Santos</t>
  </si>
  <si>
    <t xml:space="preserve">ENGENHEIRA CIVIL </t>
  </si>
  <si>
    <t>Prefeito Municipal</t>
  </si>
  <si>
    <r>
      <t>CREA- MG 70595/D</t>
    </r>
    <r>
      <rPr>
        <sz val="10"/>
        <color indexed="8"/>
        <rFont val="Arial"/>
        <family val="2"/>
      </rPr>
      <t xml:space="preserve"> </t>
    </r>
  </si>
  <si>
    <t>MEMORIA DE CÁLCULO</t>
  </si>
  <si>
    <t>PLACA: 2*1,5 M= 3 M2</t>
  </si>
  <si>
    <t>CONFORME LEVANTAMENTO EM CAMPO</t>
  </si>
  <si>
    <t>21 PORTAS X0,80X2,10X2*1,13=80,00 M2</t>
  </si>
  <si>
    <t>PINTURA EXTERNA: 20,20+13,8+20,20+11=65*8=521 M2 PINTURA INTERNA: 20+13,4+3,2+6,5+8,25+10,47+6,75+4,8+7,6+4,5+9,54+4,21+4,2+9,85+9,85+3,5+10,83+4,23+4,23+4,28+4,28+4,28+4,28=200X3 M ALTURA=600X 2 LADOS=1200; TOTAL: 521+1200= 1721 M2</t>
  </si>
  <si>
    <t>PINTURA = 260M X2= 520 M2</t>
  </si>
  <si>
    <t>FAIXAS =8081,0M= 80 M2</t>
  </si>
  <si>
    <t>PORTÕES E GRADES: 15 M2</t>
  </si>
  <si>
    <t>18MX3 MESES= 54 M2XMES</t>
  </si>
  <si>
    <t>3ANDIMESX3 M= 18 M</t>
  </si>
  <si>
    <t xml:space="preserve"> PINTURA INTERNA: 20+13,4+3,2+6,5+8,25+10,47+6,75+4,8+7,6+4,5+9,54+4,21+4,2+9,85+9,85+3,5+10,83+4,23+4,23+4,28+4,28+4,28+4,28=200X3 M ALTURA=600X 2 LADOS=1200 M2</t>
  </si>
  <si>
    <t xml:space="preserve">A N E X O   I I </t>
  </si>
  <si>
    <t>CRONOGRAMA FÍSICO-FINANCEIRO</t>
  </si>
  <si>
    <r>
      <t>CONVENENTE</t>
    </r>
    <r>
      <rPr>
        <sz val="11"/>
        <color theme="1"/>
        <rFont val="Calibri"/>
        <family val="2"/>
        <scheme val="minor"/>
      </rPr>
      <t>: Prefeitura Municipal de Laranjal</t>
    </r>
  </si>
  <si>
    <t>VALOR DA OBRA</t>
  </si>
  <si>
    <r>
      <t>OBRA</t>
    </r>
    <r>
      <rPr>
        <sz val="11"/>
        <color theme="1"/>
        <rFont val="Calibri"/>
        <family val="2"/>
        <scheme val="minor"/>
      </rPr>
      <t>:   MURO DE VEDAÇÃO DO CAMPO DE FUTEBOL XV DE NOVEMBRO</t>
    </r>
  </si>
  <si>
    <t>ETAPAS</t>
  </si>
  <si>
    <t>Físico / Financeiro</t>
  </si>
  <si>
    <t>Mês 1</t>
  </si>
  <si>
    <t>Mês 2</t>
  </si>
  <si>
    <t>Mês 3</t>
  </si>
  <si>
    <t>Mês 4</t>
  </si>
  <si>
    <t>Mês 5</t>
  </si>
  <si>
    <t>Total</t>
  </si>
  <si>
    <t>Físico %</t>
  </si>
  <si>
    <r>
      <t xml:space="preserve">TOTAL COM   </t>
    </r>
    <r>
      <rPr>
        <b/>
        <sz val="9"/>
        <color indexed="10"/>
        <rFont val="Arial"/>
        <family val="2"/>
      </rPr>
      <t>BDI    DE 24,18%</t>
    </r>
  </si>
  <si>
    <t xml:space="preserve">Nome:  VANESSA MONTES MACHADO                   ENGENHEIRA CIVIL </t>
  </si>
  <si>
    <t xml:space="preserve">CREA- MG 70595/D </t>
  </si>
  <si>
    <r>
      <t>Assinatura</t>
    </r>
    <r>
      <rPr>
        <sz val="11"/>
        <color theme="1"/>
        <rFont val="Calibri"/>
        <family val="2"/>
        <scheme val="minor"/>
      </rPr>
      <t xml:space="preserve">: </t>
    </r>
  </si>
  <si>
    <t>Responsável Técnico:                                                                  Data:02/03/2026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</si>
</sst>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#,###,##0.00"/>
    <numFmt numFmtId="165" formatCode="_(* #,##0.00_);_(* \(#,##0.00\);_(* &quot;-&quot;??_);_(@_)"/>
    <numFmt numFmtId="166" formatCode="&quot;R$&quot;\ 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3366"/>
      <name val="Times New Roman"/>
      <family val="1"/>
    </font>
    <font>
      <sz val="11"/>
      <color rgb="FF003366"/>
      <name val="Arial Narrow"/>
      <family val="2"/>
    </font>
    <font>
      <sz val="10"/>
      <color rgb="FF003366"/>
      <name val="Arial Narrow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1"/>
      <color rgb="FF003366"/>
      <name val="Arial Narrow"/>
      <family val="2"/>
    </font>
    <font>
      <b/>
      <sz val="11"/>
      <name val="Arial Narrow"/>
      <family val="2"/>
    </font>
    <font>
      <b/>
      <sz val="10"/>
      <color rgb="FF003366"/>
      <name val="Arial Narrow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rgb="FF01000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indexed="8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7" fillId="0" borderId="0" applyFont="0" applyBorder="0" applyAlignment="0"/>
    <xf numFmtId="0" fontId="7" fillId="0" borderId="0" applyFont="0" applyBorder="0" applyAlignment="0"/>
    <xf numFmtId="164" fontId="5" fillId="0" borderId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5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3" xfId="3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4" fontId="10" fillId="0" borderId="2" xfId="3" applyNumberFormat="1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8" fillId="0" borderId="2" xfId="3" applyFont="1" applyBorder="1" applyAlignment="1">
      <alignment vertical="center" wrapText="1"/>
    </xf>
    <xf numFmtId="0" fontId="12" fillId="0" borderId="4" xfId="4" applyFont="1" applyBorder="1" applyAlignment="1">
      <alignment vertical="center"/>
    </xf>
    <xf numFmtId="0" fontId="12" fillId="0" borderId="5" xfId="4" applyFont="1" applyBorder="1" applyAlignment="1">
      <alignment vertical="center"/>
    </xf>
    <xf numFmtId="0" fontId="12" fillId="0" borderId="5" xfId="4" applyFont="1" applyBorder="1" applyAlignment="1">
      <alignment vertical="center" wrapText="1"/>
    </xf>
    <xf numFmtId="4" fontId="12" fillId="0" borderId="5" xfId="4" applyNumberFormat="1" applyFont="1" applyBorder="1" applyAlignment="1">
      <alignment vertical="center"/>
    </xf>
    <xf numFmtId="4" fontId="13" fillId="0" borderId="5" xfId="4" applyNumberFormat="1" applyFont="1" applyBorder="1" applyAlignment="1">
      <alignment vertical="center"/>
    </xf>
    <xf numFmtId="0" fontId="14" fillId="0" borderId="7" xfId="4" applyFont="1" applyBorder="1" applyAlignment="1">
      <alignment vertical="center"/>
    </xf>
    <xf numFmtId="0" fontId="12" fillId="0" borderId="4" xfId="4" applyFont="1" applyBorder="1" applyAlignment="1">
      <alignment horizontal="center" vertical="center"/>
    </xf>
    <xf numFmtId="0" fontId="14" fillId="0" borderId="5" xfId="4" applyFont="1" applyBorder="1" applyAlignment="1">
      <alignment vertical="center"/>
    </xf>
    <xf numFmtId="4" fontId="14" fillId="0" borderId="10" xfId="4" applyNumberFormat="1" applyFont="1" applyBorder="1" applyAlignment="1">
      <alignment horizontal="center" vertical="center" wrapText="1"/>
    </xf>
    <xf numFmtId="4" fontId="14" fillId="0" borderId="10" xfId="4" applyNumberFormat="1" applyFont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 wrapText="1"/>
    </xf>
    <xf numFmtId="49" fontId="16" fillId="2" borderId="10" xfId="2" applyNumberFormat="1" applyFont="1" applyFill="1" applyBorder="1" applyAlignment="1">
      <alignment horizontal="center" vertical="center" wrapText="1"/>
    </xf>
    <xf numFmtId="0" fontId="15" fillId="2" borderId="10" xfId="2" applyFont="1" applyFill="1" applyBorder="1" applyAlignment="1">
      <alignment horizontal="left" vertical="center" wrapText="1"/>
    </xf>
    <xf numFmtId="2" fontId="16" fillId="2" borderId="10" xfId="5" applyNumberFormat="1" applyFont="1" applyFill="1" applyBorder="1" applyAlignment="1" applyProtection="1">
      <alignment horizontal="center" vertical="center" wrapText="1"/>
    </xf>
    <xf numFmtId="4" fontId="16" fillId="2" borderId="10" xfId="2" applyNumberFormat="1" applyFont="1" applyFill="1" applyBorder="1" applyAlignment="1">
      <alignment horizontal="center" vertical="center" wrapText="1"/>
    </xf>
    <xf numFmtId="164" fontId="17" fillId="2" borderId="10" xfId="0" applyNumberFormat="1" applyFont="1" applyFill="1" applyBorder="1" applyAlignment="1">
      <alignment horizontal="center" vertical="center"/>
    </xf>
    <xf numFmtId="4" fontId="17" fillId="2" borderId="10" xfId="4" applyNumberFormat="1" applyFont="1" applyFill="1" applyBorder="1" applyAlignment="1">
      <alignment horizontal="center" vertical="center" wrapText="1"/>
    </xf>
    <xf numFmtId="4" fontId="18" fillId="2" borderId="10" xfId="4" applyNumberFormat="1" applyFont="1" applyFill="1" applyBorder="1" applyAlignment="1">
      <alignment vertical="center"/>
    </xf>
    <xf numFmtId="0" fontId="16" fillId="0" borderId="10" xfId="2" applyFont="1" applyBorder="1" applyAlignment="1">
      <alignment horizontal="center" vertical="center" wrapText="1"/>
    </xf>
    <xf numFmtId="49" fontId="16" fillId="0" borderId="10" xfId="2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wrapText="1"/>
    </xf>
    <xf numFmtId="2" fontId="16" fillId="0" borderId="10" xfId="5" applyNumberFormat="1" applyFont="1" applyFill="1" applyBorder="1" applyAlignment="1" applyProtection="1">
      <alignment horizontal="center" vertical="center" wrapText="1"/>
    </xf>
    <xf numFmtId="4" fontId="16" fillId="0" borderId="10" xfId="2" applyNumberFormat="1" applyFont="1" applyBorder="1" applyAlignment="1">
      <alignment horizontal="center" vertical="center" wrapText="1"/>
    </xf>
    <xf numFmtId="4" fontId="17" fillId="0" borderId="10" xfId="4" applyNumberFormat="1" applyFont="1" applyBorder="1" applyAlignment="1">
      <alignment vertical="center"/>
    </xf>
    <xf numFmtId="4" fontId="17" fillId="0" borderId="10" xfId="4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/>
    </xf>
    <xf numFmtId="164" fontId="17" fillId="0" borderId="10" xfId="0" applyNumberFormat="1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center"/>
    </xf>
    <xf numFmtId="0" fontId="15" fillId="3" borderId="10" xfId="2" applyFont="1" applyFill="1" applyBorder="1" applyAlignment="1">
      <alignment horizontal="center" vertical="center" wrapText="1"/>
    </xf>
    <xf numFmtId="0" fontId="16" fillId="3" borderId="10" xfId="2" applyFont="1" applyFill="1" applyBorder="1" applyAlignment="1">
      <alignment horizontal="center" vertical="center" wrapText="1"/>
    </xf>
    <xf numFmtId="0" fontId="15" fillId="3" borderId="10" xfId="2" applyFont="1" applyFill="1" applyBorder="1" applyAlignment="1">
      <alignment horizontal="left" vertical="center" wrapText="1"/>
    </xf>
    <xf numFmtId="2" fontId="16" fillId="3" borderId="10" xfId="5" applyNumberFormat="1" applyFont="1" applyFill="1" applyBorder="1" applyAlignment="1" applyProtection="1">
      <alignment horizontal="center" vertical="center" wrapText="1"/>
    </xf>
    <xf numFmtId="4" fontId="16" fillId="3" borderId="10" xfId="2" applyNumberFormat="1" applyFont="1" applyFill="1" applyBorder="1" applyAlignment="1">
      <alignment horizontal="center" vertical="center" wrapText="1"/>
    </xf>
    <xf numFmtId="164" fontId="17" fillId="3" borderId="10" xfId="0" applyNumberFormat="1" applyFont="1" applyFill="1" applyBorder="1" applyAlignment="1">
      <alignment horizontal="center" vertical="center"/>
    </xf>
    <xf numFmtId="4" fontId="18" fillId="3" borderId="10" xfId="4" applyNumberFormat="1" applyFont="1" applyFill="1" applyBorder="1" applyAlignment="1">
      <alignment vertical="center"/>
    </xf>
    <xf numFmtId="0" fontId="19" fillId="0" borderId="10" xfId="2" applyFont="1" applyBorder="1" applyAlignment="1">
      <alignment horizontal="center" vertical="center" wrapText="1"/>
    </xf>
    <xf numFmtId="0" fontId="20" fillId="0" borderId="10" xfId="0" applyFont="1" applyBorder="1" applyAlignment="1">
      <alignment vertical="top" wrapText="1"/>
    </xf>
    <xf numFmtId="4" fontId="19" fillId="0" borderId="10" xfId="2" applyNumberFormat="1" applyFont="1" applyBorder="1" applyAlignment="1">
      <alignment horizontal="center" vertical="center" wrapText="1"/>
    </xf>
    <xf numFmtId="164" fontId="21" fillId="0" borderId="10" xfId="0" applyNumberFormat="1" applyFont="1" applyBorder="1" applyAlignment="1">
      <alignment horizontal="center" vertical="center"/>
    </xf>
    <xf numFmtId="4" fontId="21" fillId="0" borderId="10" xfId="4" applyNumberFormat="1" applyFont="1" applyBorder="1" applyAlignment="1">
      <alignment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Border="1" applyAlignment="1">
      <alignment wrapText="1"/>
    </xf>
    <xf numFmtId="4" fontId="21" fillId="0" borderId="10" xfId="0" applyNumberFormat="1" applyFont="1" applyBorder="1" applyAlignment="1">
      <alignment horizontal="center"/>
    </xf>
    <xf numFmtId="49" fontId="19" fillId="0" borderId="10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wrapText="1"/>
    </xf>
    <xf numFmtId="44" fontId="22" fillId="0" borderId="10" xfId="1" applyFont="1" applyFill="1" applyBorder="1" applyAlignment="1">
      <alignment vertical="center"/>
    </xf>
    <xf numFmtId="0" fontId="23" fillId="3" borderId="10" xfId="0" applyFont="1" applyFill="1" applyBorder="1"/>
    <xf numFmtId="0" fontId="24" fillId="3" borderId="10" xfId="2" applyFont="1" applyFill="1" applyBorder="1" applyAlignment="1">
      <alignment horizontal="left" vertical="center" wrapText="1"/>
    </xf>
    <xf numFmtId="4" fontId="25" fillId="3" borderId="10" xfId="0" applyNumberFormat="1" applyFont="1" applyFill="1" applyBorder="1"/>
    <xf numFmtId="0" fontId="23" fillId="0" borderId="0" xfId="0" applyFont="1"/>
    <xf numFmtId="0" fontId="24" fillId="0" borderId="0" xfId="2" applyFont="1" applyAlignment="1">
      <alignment horizontal="left" vertical="center" wrapText="1"/>
    </xf>
    <xf numFmtId="4" fontId="25" fillId="0" borderId="0" xfId="0" applyNumberFormat="1" applyFont="1"/>
    <xf numFmtId="0" fontId="26" fillId="0" borderId="0" xfId="0" applyFont="1"/>
    <xf numFmtId="0" fontId="27" fillId="0" borderId="0" xfId="0" applyFont="1" applyAlignment="1">
      <alignment horizontal="center" readingOrder="1"/>
    </xf>
    <xf numFmtId="0" fontId="5" fillId="0" borderId="0" xfId="6"/>
    <xf numFmtId="0" fontId="5" fillId="0" borderId="0" xfId="6"/>
    <xf numFmtId="0" fontId="28" fillId="0" borderId="0" xfId="0" applyFont="1" applyAlignment="1">
      <alignment horizontal="center" readingOrder="1"/>
    </xf>
    <xf numFmtId="4" fontId="17" fillId="0" borderId="10" xfId="4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5" fillId="0" borderId="0" xfId="6"/>
    <xf numFmtId="0" fontId="5" fillId="0" borderId="0" xfId="6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4" fillId="0" borderId="6" xfId="4" applyFont="1" applyBorder="1" applyAlignment="1">
      <alignment horizontal="center" vertical="center"/>
    </xf>
    <xf numFmtId="0" fontId="14" fillId="0" borderId="7" xfId="4" applyFont="1" applyBorder="1" applyAlignment="1">
      <alignment horizontal="center" vertical="center"/>
    </xf>
    <xf numFmtId="4" fontId="8" fillId="0" borderId="6" xfId="4" applyNumberFormat="1" applyFont="1" applyBorder="1" applyAlignment="1">
      <alignment horizontal="center" vertical="center" wrapText="1"/>
    </xf>
    <xf numFmtId="4" fontId="8" fillId="0" borderId="7" xfId="4" applyNumberFormat="1" applyFont="1" applyBorder="1" applyAlignment="1">
      <alignment horizontal="center" vertical="center" wrapText="1"/>
    </xf>
    <xf numFmtId="4" fontId="8" fillId="0" borderId="8" xfId="4" applyNumberFormat="1" applyFont="1" applyBorder="1" applyAlignment="1">
      <alignment horizontal="center" vertical="center" wrapText="1"/>
    </xf>
    <xf numFmtId="4" fontId="8" fillId="0" borderId="4" xfId="4" applyNumberFormat="1" applyFont="1" applyBorder="1" applyAlignment="1">
      <alignment horizontal="center" vertical="center" wrapText="1"/>
    </xf>
    <xf numFmtId="4" fontId="8" fillId="0" borderId="5" xfId="4" applyNumberFormat="1" applyFont="1" applyBorder="1" applyAlignment="1">
      <alignment horizontal="center" vertical="center" wrapText="1"/>
    </xf>
    <xf numFmtId="4" fontId="8" fillId="0" borderId="9" xfId="4" applyNumberFormat="1" applyFont="1" applyBorder="1" applyAlignment="1">
      <alignment horizontal="center" vertical="center" wrapText="1"/>
    </xf>
    <xf numFmtId="0" fontId="14" fillId="0" borderId="10" xfId="4" applyFont="1" applyBorder="1" applyAlignment="1">
      <alignment horizontal="center" vertical="center"/>
    </xf>
    <xf numFmtId="0" fontId="14" fillId="0" borderId="10" xfId="4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left" vertical="center" wrapText="1"/>
    </xf>
    <xf numFmtId="164" fontId="21" fillId="0" borderId="2" xfId="0" applyNumberFormat="1" applyFont="1" applyBorder="1" applyAlignment="1">
      <alignment horizontal="left" vertical="center" wrapText="1"/>
    </xf>
    <xf numFmtId="164" fontId="21" fillId="0" borderId="3" xfId="0" applyNumberFormat="1" applyFont="1" applyBorder="1" applyAlignment="1">
      <alignment horizontal="left" vertical="center" wrapText="1"/>
    </xf>
    <xf numFmtId="164" fontId="21" fillId="0" borderId="1" xfId="0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/>
    </xf>
    <xf numFmtId="164" fontId="17" fillId="2" borderId="2" xfId="0" applyNumberFormat="1" applyFont="1" applyFill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4" fontId="17" fillId="0" borderId="1" xfId="4" applyNumberFormat="1" applyFont="1" applyBorder="1" applyAlignment="1">
      <alignment horizontal="center" vertical="center"/>
    </xf>
    <xf numFmtId="4" fontId="17" fillId="0" borderId="2" xfId="4" applyNumberFormat="1" applyFont="1" applyBorder="1" applyAlignment="1">
      <alignment horizontal="center" vertical="center"/>
    </xf>
    <xf numFmtId="4" fontId="17" fillId="0" borderId="3" xfId="4" applyNumberFormat="1" applyFont="1" applyBorder="1" applyAlignment="1">
      <alignment horizontal="center" vertical="center"/>
    </xf>
    <xf numFmtId="0" fontId="30" fillId="0" borderId="0" xfId="6" applyFont="1" applyAlignment="1">
      <alignment horizontal="center"/>
    </xf>
    <xf numFmtId="0" fontId="14" fillId="4" borderId="11" xfId="6" applyFont="1" applyFill="1" applyBorder="1" applyAlignment="1">
      <alignment horizontal="center" vertical="center"/>
    </xf>
    <xf numFmtId="0" fontId="14" fillId="4" borderId="12" xfId="6" applyFont="1" applyFill="1" applyBorder="1" applyAlignment="1">
      <alignment horizontal="center" vertical="center"/>
    </xf>
    <xf numFmtId="0" fontId="14" fillId="4" borderId="13" xfId="6" applyFont="1" applyFill="1" applyBorder="1" applyAlignment="1">
      <alignment horizontal="center" vertical="center"/>
    </xf>
    <xf numFmtId="0" fontId="14" fillId="0" borderId="14" xfId="6" applyFont="1" applyBorder="1" applyAlignment="1">
      <alignment vertical="center"/>
    </xf>
    <xf numFmtId="0" fontId="14" fillId="0" borderId="2" xfId="6" applyFont="1" applyBorder="1" applyAlignment="1">
      <alignment vertical="center"/>
    </xf>
    <xf numFmtId="0" fontId="31" fillId="0" borderId="15" xfId="6" applyFont="1" applyBorder="1" applyAlignment="1">
      <alignment horizontal="center" vertical="center"/>
    </xf>
    <xf numFmtId="43" fontId="14" fillId="0" borderId="16" xfId="7" applyFont="1" applyBorder="1" applyAlignment="1">
      <alignment horizontal="left" vertical="center"/>
    </xf>
    <xf numFmtId="0" fontId="14" fillId="0" borderId="17" xfId="6" applyFont="1" applyBorder="1" applyAlignment="1">
      <alignment horizontal="left" vertical="center"/>
    </xf>
    <xf numFmtId="0" fontId="14" fillId="0" borderId="18" xfId="6" applyFont="1" applyBorder="1" applyAlignment="1">
      <alignment horizontal="left" vertical="center"/>
    </xf>
    <xf numFmtId="0" fontId="14" fillId="0" borderId="19" xfId="6" applyFont="1" applyBorder="1" applyAlignment="1">
      <alignment horizontal="left" vertical="center"/>
    </xf>
    <xf numFmtId="0" fontId="14" fillId="4" borderId="20" xfId="6" applyFont="1" applyFill="1" applyBorder="1" applyAlignment="1">
      <alignment horizontal="center" vertical="center"/>
    </xf>
    <xf numFmtId="0" fontId="14" fillId="4" borderId="10" xfId="6" applyFont="1" applyFill="1" applyBorder="1" applyAlignment="1">
      <alignment horizontal="center" vertical="center" wrapText="1"/>
    </xf>
    <xf numFmtId="0" fontId="14" fillId="4" borderId="10" xfId="6" applyFont="1" applyFill="1" applyBorder="1" applyAlignment="1">
      <alignment horizontal="center" vertical="center"/>
    </xf>
    <xf numFmtId="0" fontId="14" fillId="4" borderId="21" xfId="6" applyFont="1" applyFill="1" applyBorder="1" applyAlignment="1">
      <alignment horizontal="center" vertical="center"/>
    </xf>
    <xf numFmtId="0" fontId="31" fillId="0" borderId="22" xfId="6" applyFont="1" applyBorder="1" applyAlignment="1">
      <alignment horizontal="left" vertical="center"/>
    </xf>
    <xf numFmtId="0" fontId="32" fillId="0" borderId="10" xfId="6" applyFont="1" applyBorder="1" applyAlignment="1">
      <alignment horizontal="center" vertical="center"/>
    </xf>
    <xf numFmtId="10" fontId="31" fillId="0" borderId="10" xfId="6" applyNumberFormat="1" applyFont="1" applyBorder="1" applyAlignment="1">
      <alignment horizontal="right" vertical="center"/>
    </xf>
    <xf numFmtId="10" fontId="31" fillId="4" borderId="21" xfId="6" applyNumberFormat="1" applyFont="1" applyFill="1" applyBorder="1" applyAlignment="1">
      <alignment vertical="center"/>
    </xf>
    <xf numFmtId="0" fontId="31" fillId="0" borderId="23" xfId="6" applyFont="1" applyBorder="1" applyAlignment="1">
      <alignment horizontal="left" vertical="center"/>
    </xf>
    <xf numFmtId="4" fontId="32" fillId="0" borderId="10" xfId="6" applyNumberFormat="1" applyFont="1" applyBorder="1" applyAlignment="1">
      <alignment horizontal="center" vertical="center"/>
    </xf>
    <xf numFmtId="43" fontId="32" fillId="0" borderId="10" xfId="7" applyFont="1" applyBorder="1" applyAlignment="1">
      <alignment horizontal="right" vertical="center"/>
    </xf>
    <xf numFmtId="0" fontId="32" fillId="0" borderId="10" xfId="6" applyFont="1" applyBorder="1" applyAlignment="1">
      <alignment horizontal="right" vertical="center"/>
    </xf>
    <xf numFmtId="4" fontId="31" fillId="4" borderId="21" xfId="6" applyNumberFormat="1" applyFont="1" applyFill="1" applyBorder="1" applyAlignment="1">
      <alignment vertical="center"/>
    </xf>
    <xf numFmtId="0" fontId="31" fillId="0" borderId="22" xfId="6" applyFont="1" applyBorder="1" applyAlignment="1">
      <alignment horizontal="left" vertical="center" wrapText="1"/>
    </xf>
    <xf numFmtId="0" fontId="31" fillId="0" borderId="24" xfId="6" applyFont="1" applyBorder="1" applyAlignment="1">
      <alignment horizontal="left" vertical="center" wrapText="1"/>
    </xf>
    <xf numFmtId="165" fontId="32" fillId="0" borderId="10" xfId="8" applyFont="1" applyBorder="1" applyAlignment="1">
      <alignment horizontal="right" vertical="center"/>
    </xf>
    <xf numFmtId="0" fontId="31" fillId="4" borderId="22" xfId="6" applyFont="1" applyFill="1" applyBorder="1" applyAlignment="1">
      <alignment horizontal="center" vertical="center"/>
    </xf>
    <xf numFmtId="0" fontId="31" fillId="4" borderId="10" xfId="6" applyFont="1" applyFill="1" applyBorder="1" applyAlignment="1">
      <alignment horizontal="center" vertical="center"/>
    </xf>
    <xf numFmtId="10" fontId="31" fillId="4" borderId="10" xfId="9" applyNumberFormat="1" applyFont="1" applyFill="1" applyBorder="1" applyAlignment="1">
      <alignment vertical="center"/>
    </xf>
    <xf numFmtId="0" fontId="31" fillId="4" borderId="24" xfId="6" applyFont="1" applyFill="1" applyBorder="1" applyAlignment="1">
      <alignment horizontal="center" vertical="center"/>
    </xf>
    <xf numFmtId="4" fontId="31" fillId="4" borderId="10" xfId="6" applyNumberFormat="1" applyFont="1" applyFill="1" applyBorder="1" applyAlignment="1">
      <alignment horizontal="center" vertical="center"/>
    </xf>
    <xf numFmtId="166" fontId="31" fillId="4" borderId="10" xfId="6" applyNumberFormat="1" applyFont="1" applyFill="1" applyBorder="1" applyAlignment="1">
      <alignment vertical="center"/>
    </xf>
    <xf numFmtId="0" fontId="14" fillId="0" borderId="25" xfId="6" applyFont="1" applyBorder="1" applyAlignment="1">
      <alignment horizontal="center" vertical="center"/>
    </xf>
    <xf numFmtId="0" fontId="14" fillId="0" borderId="7" xfId="6" applyFont="1" applyBorder="1" applyAlignment="1">
      <alignment horizontal="center" vertical="center"/>
    </xf>
    <xf numFmtId="0" fontId="14" fillId="0" borderId="7" xfId="6" applyFont="1" applyBorder="1" applyAlignment="1">
      <alignment horizontal="center" vertical="center"/>
    </xf>
    <xf numFmtId="0" fontId="14" fillId="0" borderId="26" xfId="6" applyFont="1" applyBorder="1" applyAlignment="1">
      <alignment horizontal="center" vertical="center"/>
    </xf>
    <xf numFmtId="0" fontId="14" fillId="0" borderId="27" xfId="6" applyFont="1" applyBorder="1" applyAlignment="1">
      <alignment horizontal="left"/>
    </xf>
    <xf numFmtId="0" fontId="14" fillId="0" borderId="0" xfId="6" applyFont="1" applyAlignment="1">
      <alignment horizontal="left"/>
    </xf>
    <xf numFmtId="0" fontId="14" fillId="0" borderId="28" xfId="6" applyFont="1" applyBorder="1" applyAlignment="1">
      <alignment horizontal="left"/>
    </xf>
    <xf numFmtId="0" fontId="14" fillId="0" borderId="0" xfId="6" applyFont="1" applyAlignment="1">
      <alignment horizontal="left"/>
    </xf>
    <xf numFmtId="0" fontId="14" fillId="0" borderId="29" xfId="6" applyFont="1" applyBorder="1" applyAlignment="1">
      <alignment horizontal="left"/>
    </xf>
    <xf numFmtId="0" fontId="14" fillId="0" borderId="27" xfId="6" applyFont="1" applyBorder="1" applyAlignment="1">
      <alignment horizontal="left" vertical="center" wrapText="1"/>
    </xf>
    <xf numFmtId="0" fontId="14" fillId="0" borderId="0" xfId="6" applyFont="1" applyAlignment="1">
      <alignment horizontal="left" vertical="center"/>
    </xf>
    <xf numFmtId="0" fontId="14" fillId="0" borderId="0" xfId="6" applyFont="1" applyAlignment="1">
      <alignment horizontal="center" vertical="center"/>
    </xf>
    <xf numFmtId="0" fontId="14" fillId="0" borderId="28" xfId="6" applyFont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5" fillId="0" borderId="29" xfId="6" applyBorder="1" applyAlignment="1">
      <alignment horizontal="left" vertical="justify"/>
    </xf>
    <xf numFmtId="0" fontId="5" fillId="0" borderId="27" xfId="6" applyBorder="1" applyAlignment="1">
      <alignment horizontal="right"/>
    </xf>
    <xf numFmtId="0" fontId="5" fillId="0" borderId="0" xfId="6" applyAlignment="1">
      <alignment horizontal="right"/>
    </xf>
    <xf numFmtId="0" fontId="14" fillId="0" borderId="30" xfId="6" applyFont="1" applyBorder="1" applyAlignment="1">
      <alignment horizontal="left"/>
    </xf>
    <xf numFmtId="0" fontId="14" fillId="0" borderId="31" xfId="6" applyFont="1" applyBorder="1" applyAlignment="1">
      <alignment horizontal="left"/>
    </xf>
    <xf numFmtId="0" fontId="14" fillId="0" borderId="31" xfId="6" applyFont="1" applyBorder="1" applyAlignment="1">
      <alignment horizontal="center" vertical="center"/>
    </xf>
    <xf numFmtId="0" fontId="14" fillId="0" borderId="32" xfId="6" applyFont="1" applyBorder="1" applyAlignment="1">
      <alignment horizontal="center" vertical="center"/>
    </xf>
    <xf numFmtId="0" fontId="14" fillId="0" borderId="31" xfId="6" applyFont="1" applyBorder="1" applyAlignment="1">
      <alignment horizontal="center" vertical="center"/>
    </xf>
    <xf numFmtId="0" fontId="5" fillId="0" borderId="33" xfId="6" applyBorder="1" applyAlignment="1">
      <alignment horizontal="left" vertical="justify"/>
    </xf>
  </cellXfs>
  <cellStyles count="10">
    <cellStyle name="Moeda" xfId="1" builtinId="4"/>
    <cellStyle name="Normal" xfId="0" builtinId="0"/>
    <cellStyle name="Normal 2 2" xfId="6" xr:uid="{64A9CDF1-8366-4C9B-AEC0-DA0A023AF6FE}"/>
    <cellStyle name="Normal 3" xfId="2" xr:uid="{BD2C6CD1-73F2-4690-96CF-04A2601904D3}"/>
    <cellStyle name="Normal_Orçamento Jaboticatubas CP001-2008" xfId="3" xr:uid="{3AB31A6C-3B34-4D95-A47F-407D7F986B31}"/>
    <cellStyle name="Normal_Planilha Acréscimos e Decréscimos  - Vargem Flores - FINAL" xfId="4" xr:uid="{293019BE-B2A9-4E7C-B240-E9A1EAA811F1}"/>
    <cellStyle name="Porcentagem 2" xfId="9" xr:uid="{161FA0A2-9AAE-4139-A41E-D9690CFCB417}"/>
    <cellStyle name="Separador de milhares 2" xfId="8" xr:uid="{3755EE8C-2E36-42A9-B7B3-9B6358C7BF6E}"/>
    <cellStyle name="Separador de milhares 3" xfId="5" xr:uid="{76C756FB-9308-4641-BF6F-8764597BA0F7}"/>
    <cellStyle name="Vírgula" xfId="7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6145"/>
            </a:ext>
            <a:ext uri="{FF2B5EF4-FFF2-40B4-BE49-F238E27FC236}">
              <a16:creationId xmlns:a16="http://schemas.microsoft.com/office/drawing/2014/main" id="{51192B3D-95AC-4979-B387-232F0BC8D22B}"/>
            </a:ext>
          </a:extLst>
        </xdr:cNvPr>
        <xdr:cNvSpPr/>
      </xdr:nvSpPr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3ED50DE-1A98-4DE1-9800-703B4FDD3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83820</xdr:rowOff>
    </xdr:from>
    <xdr:to>
      <xdr:col>0</xdr:col>
      <xdr:colOff>1249680</xdr:colOff>
      <xdr:row>3</xdr:row>
      <xdr:rowOff>68580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4097"/>
            </a:ext>
            <a:ext uri="{FF2B5EF4-FFF2-40B4-BE49-F238E27FC236}">
              <a16:creationId xmlns:a16="http://schemas.microsoft.com/office/drawing/2014/main" id="{E7FAEC78-3B6D-42D3-80E7-1E2119DC4F38}"/>
            </a:ext>
          </a:extLst>
        </xdr:cNvPr>
        <xdr:cNvSpPr/>
      </xdr:nvSpPr>
      <xdr:spPr bwMode="auto">
        <a:xfrm>
          <a:off x="266700" y="83820"/>
          <a:ext cx="98298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266700</xdr:colOff>
      <xdr:row>0</xdr:row>
      <xdr:rowOff>83820</xdr:rowOff>
    </xdr:from>
    <xdr:to>
      <xdr:col>0</xdr:col>
      <xdr:colOff>1249680</xdr:colOff>
      <xdr:row>3</xdr:row>
      <xdr:rowOff>68580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84D57F8E-110D-48C9-9956-D88D0BA6A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3820"/>
          <a:ext cx="98298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6145"/>
            </a:ext>
            <a:ext uri="{FF2B5EF4-FFF2-40B4-BE49-F238E27FC236}">
              <a16:creationId xmlns:a16="http://schemas.microsoft.com/office/drawing/2014/main" id="{B02E0414-84D2-476D-9851-B23B05841AC2}"/>
            </a:ext>
          </a:extLst>
        </xdr:cNvPr>
        <xdr:cNvSpPr/>
      </xdr:nvSpPr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373380</xdr:colOff>
      <xdr:row>0</xdr:row>
      <xdr:rowOff>99060</xdr:rowOff>
    </xdr:from>
    <xdr:to>
      <xdr:col>2</xdr:col>
      <xdr:colOff>106680</xdr:colOff>
      <xdr:row>3</xdr:row>
      <xdr:rowOff>137160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3486BE3-EBE9-4F2C-AE5E-C2192EA26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" y="99060"/>
          <a:ext cx="1173480" cy="845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C15E9-09DF-48EC-A475-F42CB06BA962}">
  <dimension ref="A1:H33"/>
  <sheetViews>
    <sheetView zoomScale="89" zoomScaleNormal="89" workbookViewId="0">
      <pane xSplit="2" ySplit="12" topLeftCell="C25" activePane="bottomRight" state="frozen"/>
      <selection pane="topRight" activeCell="C1" sqref="C1"/>
      <selection pane="bottomLeft" activeCell="A10" sqref="A10"/>
      <selection pane="bottomRight" activeCell="E17" sqref="E17"/>
    </sheetView>
  </sheetViews>
  <sheetFormatPr defaultRowHeight="14.4" x14ac:dyDescent="0.3"/>
  <cols>
    <col min="1" max="1" width="7.44140625" customWidth="1"/>
    <col min="2" max="2" width="13.5546875" customWidth="1"/>
    <col min="3" max="3" width="54.33203125" customWidth="1"/>
    <col min="4" max="4" width="8.44140625" customWidth="1"/>
    <col min="5" max="5" width="12.5546875" customWidth="1"/>
    <col min="6" max="6" width="11.6640625" customWidth="1"/>
    <col min="7" max="7" width="12.88671875" customWidth="1"/>
    <col min="8" max="8" width="14.88671875" customWidth="1"/>
  </cols>
  <sheetData>
    <row r="1" spans="1:8" ht="29.25" customHeight="1" x14ac:dyDescent="0.3">
      <c r="A1" s="69" t="s">
        <v>0</v>
      </c>
      <c r="B1" s="69"/>
      <c r="C1" s="69"/>
      <c r="D1" s="69"/>
      <c r="E1" s="69"/>
      <c r="F1" s="69"/>
      <c r="G1" s="69"/>
      <c r="H1" s="69"/>
    </row>
    <row r="2" spans="1:8" ht="16.5" customHeight="1" x14ac:dyDescent="0.3">
      <c r="A2" s="70" t="s">
        <v>1</v>
      </c>
      <c r="B2" s="70"/>
      <c r="C2" s="70"/>
      <c r="D2" s="70"/>
      <c r="E2" s="70"/>
      <c r="F2" s="70"/>
      <c r="G2" s="70"/>
      <c r="H2" s="70"/>
    </row>
    <row r="3" spans="1:8" ht="18.75" customHeight="1" x14ac:dyDescent="0.3">
      <c r="A3" s="70" t="s">
        <v>2</v>
      </c>
      <c r="B3" s="70"/>
      <c r="C3" s="70"/>
      <c r="D3" s="70"/>
      <c r="E3" s="70"/>
      <c r="F3" s="70"/>
      <c r="G3" s="70"/>
      <c r="H3" s="70"/>
    </row>
    <row r="4" spans="1:8" ht="18.75" customHeight="1" x14ac:dyDescent="0.3">
      <c r="A4" s="1"/>
      <c r="B4" s="1"/>
      <c r="C4" s="71" t="s">
        <v>3</v>
      </c>
      <c r="D4" s="71"/>
      <c r="E4" s="71"/>
      <c r="F4" s="71"/>
      <c r="G4" s="71"/>
      <c r="H4" s="71"/>
    </row>
    <row r="5" spans="1:8" ht="18.75" customHeight="1" x14ac:dyDescent="0.3">
      <c r="A5" s="2"/>
      <c r="B5" s="72" t="s">
        <v>4</v>
      </c>
      <c r="C5" s="72"/>
      <c r="D5" s="72"/>
      <c r="E5" s="72"/>
      <c r="F5" s="72"/>
      <c r="G5" s="72"/>
      <c r="H5" s="3"/>
    </row>
    <row r="6" spans="1:8" ht="35.25" customHeight="1" x14ac:dyDescent="0.3">
      <c r="A6" s="4" t="s">
        <v>5</v>
      </c>
      <c r="B6" s="68" t="s">
        <v>6</v>
      </c>
      <c r="C6" s="68"/>
      <c r="D6" s="5"/>
      <c r="E6" s="5"/>
      <c r="F6" s="6" t="s">
        <v>7</v>
      </c>
      <c r="G6" s="7">
        <v>46028</v>
      </c>
      <c r="H6" s="3"/>
    </row>
    <row r="7" spans="1:8" ht="15.75" customHeight="1" x14ac:dyDescent="0.3">
      <c r="A7" s="75" t="s">
        <v>8</v>
      </c>
      <c r="B7" s="76"/>
      <c r="C7" s="8" t="s">
        <v>9</v>
      </c>
      <c r="D7" s="8"/>
      <c r="E7" s="8"/>
      <c r="F7" s="8" t="s">
        <v>10</v>
      </c>
      <c r="G7" s="9"/>
      <c r="H7" s="3"/>
    </row>
    <row r="8" spans="1:8" ht="15" hidden="1" x14ac:dyDescent="0.3">
      <c r="A8" s="10"/>
      <c r="B8" s="11"/>
      <c r="C8" s="12"/>
      <c r="D8" s="11"/>
      <c r="E8" s="13"/>
      <c r="F8" s="13"/>
      <c r="G8" s="13"/>
      <c r="H8" s="14" t="s">
        <v>11</v>
      </c>
    </row>
    <row r="9" spans="1:8" ht="15" hidden="1" customHeight="1" x14ac:dyDescent="0.3">
      <c r="A9" s="77"/>
      <c r="B9" s="78"/>
      <c r="C9" s="78"/>
      <c r="D9" s="15"/>
      <c r="E9" s="79"/>
      <c r="F9" s="80"/>
      <c r="G9" s="80"/>
      <c r="H9" s="81"/>
    </row>
    <row r="10" spans="1:8" ht="21" hidden="1" customHeight="1" x14ac:dyDescent="0.3">
      <c r="A10" s="16"/>
      <c r="B10" s="17"/>
      <c r="C10" s="17"/>
      <c r="D10" s="17"/>
      <c r="E10" s="82"/>
      <c r="F10" s="83"/>
      <c r="G10" s="83"/>
      <c r="H10" s="84"/>
    </row>
    <row r="11" spans="1:8" ht="26.4" x14ac:dyDescent="0.3">
      <c r="A11" s="85" t="s">
        <v>12</v>
      </c>
      <c r="B11" s="85" t="s">
        <v>13</v>
      </c>
      <c r="C11" s="85" t="s">
        <v>14</v>
      </c>
      <c r="D11" s="86" t="s">
        <v>15</v>
      </c>
      <c r="E11" s="18" t="s">
        <v>16</v>
      </c>
      <c r="F11" s="18" t="s">
        <v>17</v>
      </c>
      <c r="G11" s="18" t="s">
        <v>17</v>
      </c>
      <c r="H11" s="18" t="s">
        <v>18</v>
      </c>
    </row>
    <row r="12" spans="1:8" ht="12.75" customHeight="1" x14ac:dyDescent="0.3">
      <c r="A12" s="85"/>
      <c r="B12" s="85"/>
      <c r="C12" s="85"/>
      <c r="D12" s="86"/>
      <c r="E12" s="19" t="s">
        <v>19</v>
      </c>
      <c r="F12" s="19" t="s">
        <v>20</v>
      </c>
      <c r="G12" s="19" t="s">
        <v>21</v>
      </c>
      <c r="H12" s="19" t="s">
        <v>22</v>
      </c>
    </row>
    <row r="13" spans="1:8" ht="18" customHeight="1" x14ac:dyDescent="0.3">
      <c r="A13" s="20" t="s">
        <v>23</v>
      </c>
      <c r="B13" s="21"/>
      <c r="C13" s="22" t="s">
        <v>24</v>
      </c>
      <c r="D13" s="23"/>
      <c r="E13" s="24"/>
      <c r="F13" s="25"/>
      <c r="G13" s="26"/>
      <c r="H13" s="27"/>
    </row>
    <row r="14" spans="1:8" ht="43.2" x14ac:dyDescent="0.3">
      <c r="A14" s="28" t="s">
        <v>25</v>
      </c>
      <c r="B14" s="29" t="s">
        <v>26</v>
      </c>
      <c r="C14" s="30" t="s">
        <v>27</v>
      </c>
      <c r="D14" s="31" t="s">
        <v>28</v>
      </c>
      <c r="E14" s="32">
        <v>3</v>
      </c>
      <c r="F14" s="67">
        <v>442.5</v>
      </c>
      <c r="G14" s="34">
        <f>F14*1.2418</f>
        <v>549.49649999999997</v>
      </c>
      <c r="H14" s="33">
        <f>G14*E14</f>
        <v>1648.4894999999999</v>
      </c>
    </row>
    <row r="15" spans="1:8" ht="45.6" customHeight="1" x14ac:dyDescent="0.3">
      <c r="A15" s="28" t="s">
        <v>29</v>
      </c>
      <c r="B15" s="35">
        <v>97647</v>
      </c>
      <c r="C15" s="30" t="s">
        <v>30</v>
      </c>
      <c r="D15" s="28" t="s">
        <v>28</v>
      </c>
      <c r="E15" s="32">
        <v>80</v>
      </c>
      <c r="F15" s="36">
        <v>3.54</v>
      </c>
      <c r="G15" s="36">
        <f>F15*1.2418</f>
        <v>4.3959720000000004</v>
      </c>
      <c r="H15" s="33">
        <f>G15*E15</f>
        <v>351.67776000000003</v>
      </c>
    </row>
    <row r="16" spans="1:8" ht="55.8" customHeight="1" x14ac:dyDescent="0.3">
      <c r="A16" s="28" t="s">
        <v>31</v>
      </c>
      <c r="B16" s="35">
        <v>94210</v>
      </c>
      <c r="C16" s="30" t="s">
        <v>32</v>
      </c>
      <c r="D16" s="28" t="s">
        <v>28</v>
      </c>
      <c r="E16" s="37">
        <v>80</v>
      </c>
      <c r="F16" s="36">
        <v>45.75</v>
      </c>
      <c r="G16" s="36">
        <f>F16*1.2418</f>
        <v>56.812350000000002</v>
      </c>
      <c r="H16" s="33">
        <f>G16*E16</f>
        <v>4544.9880000000003</v>
      </c>
    </row>
    <row r="17" spans="1:8" ht="57.6" customHeight="1" x14ac:dyDescent="0.3">
      <c r="A17" s="28" t="s">
        <v>33</v>
      </c>
      <c r="B17" s="35">
        <v>92543</v>
      </c>
      <c r="C17" s="30" t="s">
        <v>34</v>
      </c>
      <c r="D17" s="28" t="s">
        <v>28</v>
      </c>
      <c r="E17" s="32">
        <v>80</v>
      </c>
      <c r="F17" s="36">
        <v>29.74</v>
      </c>
      <c r="G17" s="36">
        <f>F17*1.2418</f>
        <v>36.931131999999998</v>
      </c>
      <c r="H17" s="33">
        <f>G17*E17</f>
        <v>2954.4905599999997</v>
      </c>
    </row>
    <row r="18" spans="1:8" ht="22.2" customHeight="1" x14ac:dyDescent="0.3">
      <c r="A18" s="38"/>
      <c r="B18" s="39"/>
      <c r="C18" s="40" t="s">
        <v>35</v>
      </c>
      <c r="D18" s="41"/>
      <c r="E18" s="42"/>
      <c r="F18" s="43"/>
      <c r="G18" s="43"/>
      <c r="H18" s="44">
        <f>SUM(H14:H17)</f>
        <v>9499.6458199999997</v>
      </c>
    </row>
    <row r="19" spans="1:8" ht="21.6" customHeight="1" x14ac:dyDescent="0.3">
      <c r="A19" s="20" t="s">
        <v>36</v>
      </c>
      <c r="B19" s="21"/>
      <c r="C19" s="22" t="s">
        <v>37</v>
      </c>
      <c r="D19" s="23"/>
      <c r="E19" s="24"/>
      <c r="F19" s="25"/>
      <c r="G19" s="26"/>
      <c r="H19" s="27"/>
    </row>
    <row r="20" spans="1:8" ht="32.4" customHeight="1" x14ac:dyDescent="0.3">
      <c r="A20" s="45" t="s">
        <v>38</v>
      </c>
      <c r="B20" s="46">
        <v>102193</v>
      </c>
      <c r="C20" s="46" t="s">
        <v>39</v>
      </c>
      <c r="D20" s="45" t="s">
        <v>28</v>
      </c>
      <c r="E20" s="47">
        <v>80</v>
      </c>
      <c r="F20" s="48">
        <v>2.12</v>
      </c>
      <c r="G20" s="48">
        <f t="shared" ref="G20:G27" si="0">F20*1.2418</f>
        <v>2.6326160000000001</v>
      </c>
      <c r="H20" s="49">
        <f t="shared" ref="H20:H27" si="1">G20*E20</f>
        <v>210.60928000000001</v>
      </c>
    </row>
    <row r="21" spans="1:8" ht="29.4" customHeight="1" x14ac:dyDescent="0.3">
      <c r="A21" s="45" t="s">
        <v>40</v>
      </c>
      <c r="B21" s="50">
        <v>104642</v>
      </c>
      <c r="C21" s="51" t="s">
        <v>41</v>
      </c>
      <c r="D21" s="45" t="s">
        <v>28</v>
      </c>
      <c r="E21" s="47">
        <f>521+1200</f>
        <v>1721</v>
      </c>
      <c r="F21" s="52">
        <v>10.85</v>
      </c>
      <c r="G21" s="48">
        <f t="shared" si="0"/>
        <v>13.47353</v>
      </c>
      <c r="H21" s="49">
        <f t="shared" si="1"/>
        <v>23187.94513</v>
      </c>
    </row>
    <row r="22" spans="1:8" ht="33.6" customHeight="1" x14ac:dyDescent="0.3">
      <c r="A22" s="45" t="s">
        <v>42</v>
      </c>
      <c r="B22" s="50">
        <v>104640</v>
      </c>
      <c r="C22" s="51" t="s">
        <v>43</v>
      </c>
      <c r="D22" s="45" t="s">
        <v>28</v>
      </c>
      <c r="E22" s="47">
        <v>520</v>
      </c>
      <c r="F22" s="52">
        <v>13.24</v>
      </c>
      <c r="G22" s="48">
        <f t="shared" si="0"/>
        <v>16.441431999999999</v>
      </c>
      <c r="H22" s="49">
        <f t="shared" si="1"/>
        <v>8549.5446400000001</v>
      </c>
    </row>
    <row r="23" spans="1:8" ht="32.4" customHeight="1" x14ac:dyDescent="0.3">
      <c r="A23" s="45" t="s">
        <v>44</v>
      </c>
      <c r="B23" s="50">
        <v>102217</v>
      </c>
      <c r="C23" s="51" t="s">
        <v>45</v>
      </c>
      <c r="D23" s="45" t="s">
        <v>28</v>
      </c>
      <c r="E23" s="47">
        <v>80</v>
      </c>
      <c r="F23" s="48">
        <v>19.14</v>
      </c>
      <c r="G23" s="48">
        <f t="shared" si="0"/>
        <v>23.768052000000001</v>
      </c>
      <c r="H23" s="49">
        <f t="shared" si="1"/>
        <v>1901.44416</v>
      </c>
    </row>
    <row r="24" spans="1:8" ht="45.6" customHeight="1" x14ac:dyDescent="0.3">
      <c r="A24" s="45" t="s">
        <v>46</v>
      </c>
      <c r="B24" s="50">
        <v>100754</v>
      </c>
      <c r="C24" s="51" t="s">
        <v>47</v>
      </c>
      <c r="D24" s="45" t="s">
        <v>28</v>
      </c>
      <c r="E24" s="47">
        <v>15</v>
      </c>
      <c r="F24" s="48">
        <v>35.409999999999997</v>
      </c>
      <c r="G24" s="48">
        <f t="shared" si="0"/>
        <v>43.972137999999994</v>
      </c>
      <c r="H24" s="49">
        <f t="shared" si="1"/>
        <v>659.58206999999993</v>
      </c>
    </row>
    <row r="25" spans="1:8" ht="68.400000000000006" customHeight="1" x14ac:dyDescent="0.3">
      <c r="A25" s="45" t="s">
        <v>48</v>
      </c>
      <c r="B25" s="50">
        <v>10527</v>
      </c>
      <c r="C25" s="51" t="s">
        <v>49</v>
      </c>
      <c r="D25" s="45" t="s">
        <v>50</v>
      </c>
      <c r="E25" s="47">
        <f>18*3</f>
        <v>54</v>
      </c>
      <c r="F25" s="48">
        <v>22</v>
      </c>
      <c r="G25" s="48">
        <f t="shared" si="0"/>
        <v>27.319600000000001</v>
      </c>
      <c r="H25" s="49">
        <f t="shared" si="1"/>
        <v>1475.2584000000002</v>
      </c>
    </row>
    <row r="26" spans="1:8" ht="31.2" customHeight="1" x14ac:dyDescent="0.3">
      <c r="A26" s="45" t="s">
        <v>51</v>
      </c>
      <c r="B26" s="50">
        <v>97064</v>
      </c>
      <c r="C26" s="51" t="s">
        <v>52</v>
      </c>
      <c r="D26" s="45" t="s">
        <v>53</v>
      </c>
      <c r="E26" s="47">
        <f>18</f>
        <v>18</v>
      </c>
      <c r="F26" s="48">
        <v>24.76</v>
      </c>
      <c r="G26" s="48">
        <f t="shared" si="0"/>
        <v>30.746968000000003</v>
      </c>
      <c r="H26" s="49">
        <f t="shared" si="1"/>
        <v>553.445424</v>
      </c>
    </row>
    <row r="27" spans="1:8" ht="29.4" customHeight="1" x14ac:dyDescent="0.3">
      <c r="A27" s="45" t="s">
        <v>54</v>
      </c>
      <c r="B27" s="50">
        <v>88497</v>
      </c>
      <c r="C27" s="51" t="s">
        <v>55</v>
      </c>
      <c r="D27" s="45" t="s">
        <v>28</v>
      </c>
      <c r="E27" s="47">
        <v>1200</v>
      </c>
      <c r="F27" s="52">
        <v>18.43</v>
      </c>
      <c r="G27" s="48">
        <f t="shared" si="0"/>
        <v>22.886374</v>
      </c>
      <c r="H27" s="49">
        <f t="shared" si="1"/>
        <v>27463.648799999999</v>
      </c>
    </row>
    <row r="28" spans="1:8" ht="22.2" customHeight="1" x14ac:dyDescent="0.3">
      <c r="A28" s="45"/>
      <c r="B28" s="53"/>
      <c r="C28" s="54" t="s">
        <v>56</v>
      </c>
      <c r="D28" s="51"/>
      <c r="E28" s="47"/>
      <c r="F28" s="48"/>
      <c r="G28" s="48"/>
      <c r="H28" s="55">
        <f>SUM(H20:H27)</f>
        <v>64001.477903999999</v>
      </c>
    </row>
    <row r="29" spans="1:8" ht="21.6" customHeight="1" x14ac:dyDescent="0.3">
      <c r="A29" s="56"/>
      <c r="B29" s="56"/>
      <c r="C29" s="57" t="s">
        <v>57</v>
      </c>
      <c r="D29" s="56"/>
      <c r="E29" s="56"/>
      <c r="F29" s="56"/>
      <c r="G29" s="56"/>
      <c r="H29" s="58">
        <f>H28+H18</f>
        <v>73501.123724000005</v>
      </c>
    </row>
    <row r="30" spans="1:8" ht="21.6" customHeight="1" x14ac:dyDescent="0.3">
      <c r="A30" s="59"/>
      <c r="B30" s="59"/>
      <c r="C30" s="60"/>
      <c r="D30" s="59"/>
      <c r="E30" s="59"/>
      <c r="F30" s="59"/>
      <c r="G30" s="59"/>
      <c r="H30" s="61"/>
    </row>
    <row r="31" spans="1:8" x14ac:dyDescent="0.3">
      <c r="A31" s="62"/>
      <c r="B31" s="63" t="s">
        <v>58</v>
      </c>
      <c r="C31" s="64"/>
      <c r="D31" s="73" t="s">
        <v>59</v>
      </c>
      <c r="E31" s="73"/>
      <c r="F31" s="73"/>
      <c r="G31" s="62"/>
      <c r="H31" s="62"/>
    </row>
    <row r="32" spans="1:8" x14ac:dyDescent="0.3">
      <c r="A32" s="62"/>
      <c r="B32" s="66" t="s">
        <v>60</v>
      </c>
      <c r="C32" s="62"/>
      <c r="D32" s="74" t="s">
        <v>61</v>
      </c>
      <c r="E32" s="74"/>
      <c r="F32" s="74"/>
      <c r="G32" s="62"/>
      <c r="H32" s="62"/>
    </row>
    <row r="33" spans="1:8" x14ac:dyDescent="0.3">
      <c r="A33" s="62"/>
      <c r="B33" s="66" t="s">
        <v>62</v>
      </c>
      <c r="C33" s="62"/>
      <c r="D33" s="74"/>
      <c r="E33" s="74"/>
      <c r="F33" s="74"/>
      <c r="G33" s="62"/>
      <c r="H33" s="62"/>
    </row>
  </sheetData>
  <mergeCells count="16">
    <mergeCell ref="D31:F31"/>
    <mergeCell ref="D32:F32"/>
    <mergeCell ref="D33:F33"/>
    <mergeCell ref="A7:B7"/>
    <mergeCell ref="A9:C9"/>
    <mergeCell ref="E9:H10"/>
    <mergeCell ref="A11:A12"/>
    <mergeCell ref="B11:B12"/>
    <mergeCell ref="C11:C12"/>
    <mergeCell ref="D11:D12"/>
    <mergeCell ref="B6:C6"/>
    <mergeCell ref="A1:H1"/>
    <mergeCell ref="A2:H2"/>
    <mergeCell ref="A3:H3"/>
    <mergeCell ref="C4:H4"/>
    <mergeCell ref="B5:G5"/>
  </mergeCells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56190-1658-47EE-A27C-18F70647CA77}">
  <dimension ref="A1:H20"/>
  <sheetViews>
    <sheetView tabSelected="1" workbookViewId="0">
      <selection activeCell="H18" sqref="H18:H20"/>
    </sheetView>
  </sheetViews>
  <sheetFormatPr defaultRowHeight="14.4" x14ac:dyDescent="0.3"/>
  <cols>
    <col min="1" max="1" width="39.109375" customWidth="1"/>
    <col min="2" max="2" width="12.44140625" customWidth="1"/>
    <col min="3" max="3" width="12.33203125" customWidth="1"/>
    <col min="4" max="7" width="11.88671875" customWidth="1"/>
    <col min="8" max="8" width="13.33203125" customWidth="1"/>
  </cols>
  <sheetData>
    <row r="1" spans="1:8" ht="20.399999999999999" x14ac:dyDescent="0.3">
      <c r="A1" s="69" t="s">
        <v>0</v>
      </c>
      <c r="B1" s="69"/>
      <c r="C1" s="69"/>
      <c r="D1" s="69"/>
      <c r="E1" s="69"/>
      <c r="F1" s="69"/>
      <c r="G1" s="69"/>
      <c r="H1" s="69"/>
    </row>
    <row r="2" spans="1:8" x14ac:dyDescent="0.3">
      <c r="A2" s="70" t="s">
        <v>1</v>
      </c>
      <c r="B2" s="70"/>
      <c r="C2" s="70"/>
      <c r="D2" s="70"/>
      <c r="E2" s="70"/>
      <c r="F2" s="70"/>
      <c r="G2" s="70"/>
      <c r="H2" s="70"/>
    </row>
    <row r="3" spans="1:8" x14ac:dyDescent="0.3">
      <c r="A3" s="70" t="s">
        <v>2</v>
      </c>
      <c r="B3" s="70"/>
      <c r="C3" s="70"/>
      <c r="D3" s="70"/>
      <c r="E3" s="70"/>
      <c r="F3" s="70"/>
      <c r="G3" s="70"/>
      <c r="H3" s="70"/>
    </row>
    <row r="4" spans="1:8" x14ac:dyDescent="0.3">
      <c r="A4" s="71" t="s">
        <v>3</v>
      </c>
      <c r="B4" s="71"/>
      <c r="C4" s="71"/>
      <c r="D4" s="71"/>
      <c r="E4" s="71"/>
      <c r="F4" s="71"/>
      <c r="G4" s="71"/>
      <c r="H4" s="71"/>
    </row>
    <row r="5" spans="1:8" ht="16.2" thickBot="1" x14ac:dyDescent="0.35">
      <c r="A5" s="99" t="s">
        <v>74</v>
      </c>
      <c r="B5" s="99"/>
      <c r="C5" s="99"/>
      <c r="D5" s="99"/>
      <c r="E5" s="99"/>
      <c r="F5" s="99"/>
      <c r="G5" s="99"/>
      <c r="H5" s="99"/>
    </row>
    <row r="6" spans="1:8" x14ac:dyDescent="0.3">
      <c r="A6" s="100" t="s">
        <v>75</v>
      </c>
      <c r="B6" s="101"/>
      <c r="C6" s="101"/>
      <c r="D6" s="101"/>
      <c r="E6" s="101"/>
      <c r="F6" s="101"/>
      <c r="G6" s="101"/>
      <c r="H6" s="102"/>
    </row>
    <row r="7" spans="1:8" ht="15" thickBot="1" x14ac:dyDescent="0.35">
      <c r="A7" s="103" t="s">
        <v>76</v>
      </c>
      <c r="B7" s="104"/>
      <c r="C7" s="104"/>
      <c r="D7" s="105" t="s">
        <v>77</v>
      </c>
      <c r="E7" s="105"/>
      <c r="F7" s="105"/>
      <c r="G7" s="105"/>
      <c r="H7" s="106">
        <f>B15</f>
        <v>73501.123724000005</v>
      </c>
    </row>
    <row r="8" spans="1:8" ht="15" thickBot="1" x14ac:dyDescent="0.35">
      <c r="A8" s="107" t="s">
        <v>78</v>
      </c>
      <c r="B8" s="108"/>
      <c r="C8" s="108"/>
      <c r="D8" s="108"/>
      <c r="E8" s="108"/>
      <c r="F8" s="108"/>
      <c r="G8" s="108"/>
      <c r="H8" s="109"/>
    </row>
    <row r="9" spans="1:8" ht="26.4" x14ac:dyDescent="0.3">
      <c r="A9" s="110" t="s">
        <v>79</v>
      </c>
      <c r="B9" s="111" t="s">
        <v>80</v>
      </c>
      <c r="C9" s="112" t="s">
        <v>81</v>
      </c>
      <c r="D9" s="112" t="s">
        <v>82</v>
      </c>
      <c r="E9" s="112" t="s">
        <v>83</v>
      </c>
      <c r="F9" s="112" t="s">
        <v>84</v>
      </c>
      <c r="G9" s="112" t="s">
        <v>85</v>
      </c>
      <c r="H9" s="113" t="s">
        <v>86</v>
      </c>
    </row>
    <row r="10" spans="1:8" x14ac:dyDescent="0.3">
      <c r="A10" s="114" t="str">
        <f>'TELHADO SECRETARIA DE SAUDE'!C13</f>
        <v>REFORMA DO TELHADO DA SECERETARIA DE SAÚDE</v>
      </c>
      <c r="B10" s="115" t="s">
        <v>87</v>
      </c>
      <c r="C10" s="116">
        <v>1</v>
      </c>
      <c r="D10" s="116"/>
      <c r="E10" s="116"/>
      <c r="F10" s="116"/>
      <c r="G10" s="116"/>
      <c r="H10" s="117">
        <f>C10+D10</f>
        <v>1</v>
      </c>
    </row>
    <row r="11" spans="1:8" x14ac:dyDescent="0.3">
      <c r="A11" s="118"/>
      <c r="B11" s="119">
        <f>'TELHADO SECRETARIA DE SAUDE'!H18</f>
        <v>9499.6458199999997</v>
      </c>
      <c r="C11" s="120">
        <f>C10*B11</f>
        <v>9499.6458199999997</v>
      </c>
      <c r="D11" s="121"/>
      <c r="E11" s="121"/>
      <c r="F11" s="121"/>
      <c r="G11" s="121"/>
      <c r="H11" s="122">
        <f>C11</f>
        <v>9499.6458199999997</v>
      </c>
    </row>
    <row r="12" spans="1:8" x14ac:dyDescent="0.3">
      <c r="A12" s="123" t="str">
        <f>'TELHADO SECRETARIA DE SAUDE'!C19</f>
        <v>PINTURA DA SECRETARIA DE SAÚDE</v>
      </c>
      <c r="B12" s="115" t="s">
        <v>87</v>
      </c>
      <c r="C12" s="116">
        <v>0.4</v>
      </c>
      <c r="D12" s="116">
        <v>0.6</v>
      </c>
      <c r="E12" s="116"/>
      <c r="F12" s="116"/>
      <c r="G12" s="116"/>
      <c r="H12" s="117">
        <f>C12+D12+E12</f>
        <v>1</v>
      </c>
    </row>
    <row r="13" spans="1:8" x14ac:dyDescent="0.3">
      <c r="A13" s="124"/>
      <c r="B13" s="119">
        <f>'TELHADO SECRETARIA DE SAUDE'!H28</f>
        <v>64001.477903999999</v>
      </c>
      <c r="C13" s="125">
        <f>C12*B13</f>
        <v>25600.591161600001</v>
      </c>
      <c r="D13" s="125">
        <f>B13*D12</f>
        <v>38400.886742399998</v>
      </c>
      <c r="E13" s="125"/>
      <c r="F13" s="125">
        <f>F12*D13</f>
        <v>0</v>
      </c>
      <c r="G13" s="125"/>
      <c r="H13" s="122">
        <f>C13+D13+E13</f>
        <v>64001.477903999999</v>
      </c>
    </row>
    <row r="14" spans="1:8" x14ac:dyDescent="0.3">
      <c r="A14" s="126" t="s">
        <v>88</v>
      </c>
      <c r="B14" s="127" t="s">
        <v>87</v>
      </c>
      <c r="C14" s="128">
        <f>C15/B15</f>
        <v>0.47754694354610078</v>
      </c>
      <c r="D14" s="128">
        <f>D15/B15</f>
        <v>0.52245305645389917</v>
      </c>
      <c r="E14" s="128"/>
      <c r="F14" s="128"/>
      <c r="G14" s="128"/>
      <c r="H14" s="117">
        <f>C14+D14+E14+F14+G14</f>
        <v>1</v>
      </c>
    </row>
    <row r="15" spans="1:8" x14ac:dyDescent="0.3">
      <c r="A15" s="129"/>
      <c r="B15" s="130">
        <f>B13+B11</f>
        <v>73501.123724000005</v>
      </c>
      <c r="C15" s="131">
        <f>C13+C11</f>
        <v>35100.236981599999</v>
      </c>
      <c r="D15" s="131">
        <f>D13</f>
        <v>38400.886742399998</v>
      </c>
      <c r="E15" s="131"/>
      <c r="F15" s="131"/>
      <c r="G15" s="131"/>
      <c r="H15" s="122">
        <f>C15+D15+E15+F15+G15</f>
        <v>73501.123724000005</v>
      </c>
    </row>
    <row r="16" spans="1:8" x14ac:dyDescent="0.3">
      <c r="A16" s="132"/>
      <c r="B16" s="133"/>
      <c r="C16" s="133"/>
      <c r="D16" s="133"/>
      <c r="E16" s="134"/>
      <c r="F16" s="134"/>
      <c r="G16" s="134"/>
      <c r="H16" s="135"/>
    </row>
    <row r="17" spans="1:8" ht="23.25" customHeight="1" x14ac:dyDescent="0.3">
      <c r="A17" s="136" t="s">
        <v>92</v>
      </c>
      <c r="B17" s="137"/>
      <c r="C17" s="137"/>
      <c r="D17" s="138"/>
      <c r="E17" s="139"/>
      <c r="F17" s="139"/>
      <c r="G17" s="139"/>
      <c r="H17" s="140"/>
    </row>
    <row r="18" spans="1:8" ht="29.25" customHeight="1" x14ac:dyDescent="0.3">
      <c r="A18" s="141" t="s">
        <v>89</v>
      </c>
      <c r="B18" s="142"/>
      <c r="C18" s="143"/>
      <c r="D18" s="144"/>
      <c r="E18" s="145"/>
      <c r="F18" s="145"/>
      <c r="G18" s="145"/>
      <c r="H18" s="146"/>
    </row>
    <row r="19" spans="1:8" x14ac:dyDescent="0.3">
      <c r="A19" s="147" t="s">
        <v>90</v>
      </c>
      <c r="B19" s="148"/>
      <c r="C19" s="143"/>
      <c r="D19" s="144"/>
      <c r="E19" s="145"/>
      <c r="F19" s="145"/>
      <c r="G19" s="145"/>
      <c r="H19" s="146"/>
    </row>
    <row r="20" spans="1:8" ht="15" thickBot="1" x14ac:dyDescent="0.35">
      <c r="A20" s="149" t="s">
        <v>91</v>
      </c>
      <c r="B20" s="150"/>
      <c r="C20" s="151"/>
      <c r="D20" s="152"/>
      <c r="E20" s="153"/>
      <c r="F20" s="153"/>
      <c r="G20" s="153"/>
      <c r="H20" s="154"/>
    </row>
  </sheetData>
  <mergeCells count="18">
    <mergeCell ref="A16:D16"/>
    <mergeCell ref="A17:D17"/>
    <mergeCell ref="A18:B18"/>
    <mergeCell ref="C18:D20"/>
    <mergeCell ref="H18:H20"/>
    <mergeCell ref="A19:B19"/>
    <mergeCell ref="A20:B20"/>
    <mergeCell ref="D7:G7"/>
    <mergeCell ref="A8:H8"/>
    <mergeCell ref="A10:A11"/>
    <mergeCell ref="A12:A13"/>
    <mergeCell ref="A14:A15"/>
    <mergeCell ref="A1:H1"/>
    <mergeCell ref="A2:H2"/>
    <mergeCell ref="A3:H3"/>
    <mergeCell ref="A4:H4"/>
    <mergeCell ref="A5:H5"/>
    <mergeCell ref="A6:H6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8B8D0-D9E6-48E4-BE63-246F40CCE2E1}">
  <dimension ref="A1:H31"/>
  <sheetViews>
    <sheetView zoomScale="89" zoomScaleNormal="89" workbookViewId="0">
      <pane xSplit="2" ySplit="12" topLeftCell="C13" activePane="bottomRight" state="frozen"/>
      <selection pane="topRight" activeCell="C1" sqref="C1"/>
      <selection pane="bottomLeft" activeCell="A10" sqref="A10"/>
      <selection pane="bottomRight" activeCell="G30" sqref="G30"/>
    </sheetView>
  </sheetViews>
  <sheetFormatPr defaultRowHeight="14.4" x14ac:dyDescent="0.3"/>
  <cols>
    <col min="1" max="1" width="7.44140625" customWidth="1"/>
    <col min="2" max="2" width="13.5546875" customWidth="1"/>
    <col min="3" max="3" width="54.33203125" customWidth="1"/>
    <col min="4" max="4" width="8.44140625" customWidth="1"/>
    <col min="5" max="5" width="12.5546875" customWidth="1"/>
    <col min="6" max="6" width="11.6640625" customWidth="1"/>
    <col min="7" max="7" width="12.88671875" customWidth="1"/>
    <col min="8" max="8" width="14.88671875" customWidth="1"/>
  </cols>
  <sheetData>
    <row r="1" spans="1:8" ht="29.25" customHeight="1" x14ac:dyDescent="0.3">
      <c r="A1" s="69" t="s">
        <v>0</v>
      </c>
      <c r="B1" s="69"/>
      <c r="C1" s="69"/>
      <c r="D1" s="69"/>
      <c r="E1" s="69"/>
      <c r="F1" s="69"/>
      <c r="G1" s="69"/>
      <c r="H1" s="69"/>
    </row>
    <row r="2" spans="1:8" ht="16.5" customHeight="1" x14ac:dyDescent="0.3">
      <c r="A2" s="70" t="s">
        <v>1</v>
      </c>
      <c r="B2" s="70"/>
      <c r="C2" s="70"/>
      <c r="D2" s="70"/>
      <c r="E2" s="70"/>
      <c r="F2" s="70"/>
      <c r="G2" s="70"/>
      <c r="H2" s="70"/>
    </row>
    <row r="3" spans="1:8" ht="18.75" customHeight="1" x14ac:dyDescent="0.3">
      <c r="A3" s="70" t="s">
        <v>2</v>
      </c>
      <c r="B3" s="70"/>
      <c r="C3" s="70"/>
      <c r="D3" s="70"/>
      <c r="E3" s="70"/>
      <c r="F3" s="70"/>
      <c r="G3" s="70"/>
      <c r="H3" s="70"/>
    </row>
    <row r="4" spans="1:8" ht="18.75" customHeight="1" x14ac:dyDescent="0.3">
      <c r="A4" s="1"/>
      <c r="B4" s="1"/>
      <c r="C4" s="71" t="s">
        <v>3</v>
      </c>
      <c r="D4" s="71"/>
      <c r="E4" s="71"/>
      <c r="F4" s="71"/>
      <c r="G4" s="71"/>
      <c r="H4" s="71"/>
    </row>
    <row r="5" spans="1:8" ht="18.75" customHeight="1" x14ac:dyDescent="0.3">
      <c r="A5" s="2"/>
      <c r="B5" s="72" t="s">
        <v>63</v>
      </c>
      <c r="C5" s="72"/>
      <c r="D5" s="72"/>
      <c r="E5" s="72"/>
      <c r="F5" s="72"/>
      <c r="G5" s="72"/>
      <c r="H5" s="3"/>
    </row>
    <row r="6" spans="1:8" ht="35.25" customHeight="1" x14ac:dyDescent="0.3">
      <c r="A6" s="4" t="s">
        <v>5</v>
      </c>
      <c r="B6" s="68" t="s">
        <v>6</v>
      </c>
      <c r="C6" s="68"/>
      <c r="D6" s="5"/>
      <c r="E6" s="5"/>
      <c r="F6" s="6" t="s">
        <v>7</v>
      </c>
      <c r="G6" s="7">
        <v>46028</v>
      </c>
      <c r="H6" s="3"/>
    </row>
    <row r="7" spans="1:8" ht="15.75" customHeight="1" x14ac:dyDescent="0.3">
      <c r="A7" s="75" t="s">
        <v>8</v>
      </c>
      <c r="B7" s="76"/>
      <c r="C7" s="8" t="s">
        <v>9</v>
      </c>
      <c r="D7" s="8"/>
      <c r="E7" s="8"/>
      <c r="F7" s="8" t="s">
        <v>10</v>
      </c>
      <c r="G7" s="9"/>
      <c r="H7" s="3"/>
    </row>
    <row r="8" spans="1:8" ht="15" hidden="1" x14ac:dyDescent="0.3">
      <c r="A8" s="10"/>
      <c r="B8" s="11"/>
      <c r="C8" s="12"/>
      <c r="D8" s="11"/>
      <c r="E8" s="13"/>
      <c r="F8" s="13"/>
      <c r="G8" s="13"/>
      <c r="H8" s="14" t="s">
        <v>11</v>
      </c>
    </row>
    <row r="9" spans="1:8" ht="15" hidden="1" customHeight="1" x14ac:dyDescent="0.3">
      <c r="A9" s="77"/>
      <c r="B9" s="78"/>
      <c r="C9" s="78"/>
      <c r="D9" s="15"/>
      <c r="E9" s="79"/>
      <c r="F9" s="80"/>
      <c r="G9" s="80"/>
      <c r="H9" s="81"/>
    </row>
    <row r="10" spans="1:8" ht="21" hidden="1" customHeight="1" x14ac:dyDescent="0.3">
      <c r="A10" s="16"/>
      <c r="B10" s="17"/>
      <c r="C10" s="17"/>
      <c r="D10" s="17"/>
      <c r="E10" s="82"/>
      <c r="F10" s="83"/>
      <c r="G10" s="83"/>
      <c r="H10" s="84"/>
    </row>
    <row r="11" spans="1:8" x14ac:dyDescent="0.3">
      <c r="A11" s="85" t="s">
        <v>12</v>
      </c>
      <c r="B11" s="85" t="s">
        <v>13</v>
      </c>
      <c r="C11" s="85" t="s">
        <v>14</v>
      </c>
      <c r="D11" s="86" t="s">
        <v>15</v>
      </c>
      <c r="E11" s="18" t="s">
        <v>16</v>
      </c>
      <c r="F11" s="18"/>
      <c r="G11" s="18"/>
      <c r="H11" s="18"/>
    </row>
    <row r="12" spans="1:8" ht="12.75" customHeight="1" x14ac:dyDescent="0.3">
      <c r="A12" s="85"/>
      <c r="B12" s="85"/>
      <c r="C12" s="85"/>
      <c r="D12" s="86"/>
      <c r="E12" s="19" t="s">
        <v>19</v>
      </c>
      <c r="F12" s="19"/>
      <c r="G12" s="19"/>
      <c r="H12" s="19"/>
    </row>
    <row r="13" spans="1:8" ht="18" customHeight="1" x14ac:dyDescent="0.3">
      <c r="A13" s="20" t="s">
        <v>23</v>
      </c>
      <c r="B13" s="21"/>
      <c r="C13" s="22" t="s">
        <v>24</v>
      </c>
      <c r="D13" s="23"/>
      <c r="E13" s="24"/>
      <c r="F13" s="93"/>
      <c r="G13" s="94"/>
      <c r="H13" s="95"/>
    </row>
    <row r="14" spans="1:8" ht="43.2" x14ac:dyDescent="0.3">
      <c r="A14" s="28" t="s">
        <v>25</v>
      </c>
      <c r="B14" s="29" t="s">
        <v>26</v>
      </c>
      <c r="C14" s="30" t="s">
        <v>27</v>
      </c>
      <c r="D14" s="31" t="s">
        <v>28</v>
      </c>
      <c r="E14" s="32">
        <v>3</v>
      </c>
      <c r="F14" s="96" t="s">
        <v>64</v>
      </c>
      <c r="G14" s="97"/>
      <c r="H14" s="98"/>
    </row>
    <row r="15" spans="1:8" ht="45.6" customHeight="1" x14ac:dyDescent="0.3">
      <c r="A15" s="28" t="s">
        <v>29</v>
      </c>
      <c r="B15" s="35">
        <v>97647</v>
      </c>
      <c r="C15" s="30" t="s">
        <v>30</v>
      </c>
      <c r="D15" s="28" t="s">
        <v>28</v>
      </c>
      <c r="E15" s="32">
        <v>80</v>
      </c>
      <c r="F15" s="96" t="s">
        <v>65</v>
      </c>
      <c r="G15" s="97"/>
      <c r="H15" s="98"/>
    </row>
    <row r="16" spans="1:8" ht="55.8" customHeight="1" x14ac:dyDescent="0.3">
      <c r="A16" s="28" t="s">
        <v>31</v>
      </c>
      <c r="B16" s="35">
        <v>94210</v>
      </c>
      <c r="C16" s="30" t="s">
        <v>32</v>
      </c>
      <c r="D16" s="28" t="s">
        <v>28</v>
      </c>
      <c r="E16" s="37">
        <v>80</v>
      </c>
      <c r="F16" s="96" t="s">
        <v>65</v>
      </c>
      <c r="G16" s="97"/>
      <c r="H16" s="98"/>
    </row>
    <row r="17" spans="1:8" ht="57.6" customHeight="1" x14ac:dyDescent="0.3">
      <c r="A17" s="28" t="s">
        <v>33</v>
      </c>
      <c r="B17" s="35">
        <v>92543</v>
      </c>
      <c r="C17" s="30" t="s">
        <v>34</v>
      </c>
      <c r="D17" s="28" t="s">
        <v>28</v>
      </c>
      <c r="E17" s="32">
        <v>80</v>
      </c>
      <c r="F17" s="96" t="s">
        <v>65</v>
      </c>
      <c r="G17" s="97"/>
      <c r="H17" s="98"/>
    </row>
    <row r="18" spans="1:8" ht="21.6" customHeight="1" x14ac:dyDescent="0.3">
      <c r="A18" s="20" t="s">
        <v>36</v>
      </c>
      <c r="B18" s="21"/>
      <c r="C18" s="22" t="s">
        <v>37</v>
      </c>
      <c r="D18" s="23"/>
      <c r="E18" s="24"/>
      <c r="F18" s="93"/>
      <c r="G18" s="94"/>
      <c r="H18" s="95"/>
    </row>
    <row r="19" spans="1:8" ht="32.4" customHeight="1" x14ac:dyDescent="0.3">
      <c r="A19" s="45" t="s">
        <v>38</v>
      </c>
      <c r="B19" s="46">
        <v>102193</v>
      </c>
      <c r="C19" s="46" t="s">
        <v>39</v>
      </c>
      <c r="D19" s="45" t="s">
        <v>28</v>
      </c>
      <c r="E19" s="47">
        <v>80</v>
      </c>
      <c r="F19" s="90" t="s">
        <v>66</v>
      </c>
      <c r="G19" s="91"/>
      <c r="H19" s="92"/>
    </row>
    <row r="20" spans="1:8" ht="114.6" customHeight="1" x14ac:dyDescent="0.3">
      <c r="A20" s="45" t="s">
        <v>40</v>
      </c>
      <c r="B20" s="50">
        <v>104642</v>
      </c>
      <c r="C20" s="51" t="s">
        <v>41</v>
      </c>
      <c r="D20" s="45" t="s">
        <v>28</v>
      </c>
      <c r="E20" s="47">
        <f>521+1200</f>
        <v>1721</v>
      </c>
      <c r="F20" s="87" t="s">
        <v>67</v>
      </c>
      <c r="G20" s="88"/>
      <c r="H20" s="89"/>
    </row>
    <row r="21" spans="1:8" ht="33.6" customHeight="1" x14ac:dyDescent="0.3">
      <c r="A21" s="45" t="s">
        <v>42</v>
      </c>
      <c r="B21" s="50">
        <v>104640</v>
      </c>
      <c r="C21" s="51" t="s">
        <v>43</v>
      </c>
      <c r="D21" s="45" t="s">
        <v>28</v>
      </c>
      <c r="E21" s="47">
        <v>520</v>
      </c>
      <c r="F21" s="90" t="s">
        <v>68</v>
      </c>
      <c r="G21" s="91"/>
      <c r="H21" s="92"/>
    </row>
    <row r="22" spans="1:8" ht="32.4" customHeight="1" x14ac:dyDescent="0.3">
      <c r="A22" s="45" t="s">
        <v>44</v>
      </c>
      <c r="B22" s="50">
        <v>102217</v>
      </c>
      <c r="C22" s="51" t="s">
        <v>45</v>
      </c>
      <c r="D22" s="45" t="s">
        <v>28</v>
      </c>
      <c r="E22" s="47">
        <v>80</v>
      </c>
      <c r="F22" s="90" t="s">
        <v>69</v>
      </c>
      <c r="G22" s="91"/>
      <c r="H22" s="92"/>
    </row>
    <row r="23" spans="1:8" ht="50.4" customHeight="1" x14ac:dyDescent="0.3">
      <c r="A23" s="45" t="s">
        <v>46</v>
      </c>
      <c r="B23" s="50">
        <v>100754</v>
      </c>
      <c r="C23" s="51" t="s">
        <v>47</v>
      </c>
      <c r="D23" s="45" t="s">
        <v>28</v>
      </c>
      <c r="E23" s="47">
        <v>15</v>
      </c>
      <c r="F23" s="90" t="s">
        <v>70</v>
      </c>
      <c r="G23" s="91"/>
      <c r="H23" s="92"/>
    </row>
    <row r="24" spans="1:8" ht="68.400000000000006" customHeight="1" x14ac:dyDescent="0.3">
      <c r="A24" s="45" t="s">
        <v>48</v>
      </c>
      <c r="B24" s="50">
        <v>10527</v>
      </c>
      <c r="C24" s="51" t="s">
        <v>49</v>
      </c>
      <c r="D24" s="45" t="s">
        <v>50</v>
      </c>
      <c r="E24" s="47">
        <f>18*3</f>
        <v>54</v>
      </c>
      <c r="F24" s="90" t="s">
        <v>71</v>
      </c>
      <c r="G24" s="91"/>
      <c r="H24" s="92"/>
    </row>
    <row r="25" spans="1:8" ht="31.2" customHeight="1" x14ac:dyDescent="0.3">
      <c r="A25" s="45" t="s">
        <v>51</v>
      </c>
      <c r="B25" s="50">
        <v>97064</v>
      </c>
      <c r="C25" s="51" t="s">
        <v>52</v>
      </c>
      <c r="D25" s="45" t="s">
        <v>53</v>
      </c>
      <c r="E25" s="47">
        <f>18</f>
        <v>18</v>
      </c>
      <c r="F25" s="90" t="s">
        <v>72</v>
      </c>
      <c r="G25" s="91"/>
      <c r="H25" s="92"/>
    </row>
    <row r="26" spans="1:8" ht="99.6" customHeight="1" x14ac:dyDescent="0.3">
      <c r="A26" s="45" t="s">
        <v>54</v>
      </c>
      <c r="B26" s="50">
        <v>88497</v>
      </c>
      <c r="C26" s="51" t="s">
        <v>55</v>
      </c>
      <c r="D26" s="45" t="s">
        <v>28</v>
      </c>
      <c r="E26" s="47">
        <v>1200</v>
      </c>
      <c r="F26" s="87" t="s">
        <v>73</v>
      </c>
      <c r="G26" s="88"/>
      <c r="H26" s="89"/>
    </row>
    <row r="27" spans="1:8" ht="21.6" customHeight="1" x14ac:dyDescent="0.3">
      <c r="A27" s="56"/>
      <c r="B27" s="56"/>
      <c r="C27" s="57" t="s">
        <v>57</v>
      </c>
      <c r="D27" s="56"/>
      <c r="E27" s="56"/>
      <c r="F27" s="56"/>
      <c r="G27" s="56"/>
      <c r="H27" s="58"/>
    </row>
    <row r="28" spans="1:8" ht="66.599999999999994" customHeight="1" x14ac:dyDescent="0.3">
      <c r="A28" s="59"/>
      <c r="B28" s="59"/>
      <c r="C28" s="60"/>
      <c r="D28" s="59"/>
      <c r="E28" s="59"/>
      <c r="F28" s="59"/>
      <c r="G28" s="59"/>
      <c r="H28" s="61"/>
    </row>
    <row r="29" spans="1:8" x14ac:dyDescent="0.3">
      <c r="A29" s="62"/>
      <c r="B29" s="63" t="s">
        <v>58</v>
      </c>
      <c r="C29" s="65"/>
      <c r="D29" s="73" t="s">
        <v>59</v>
      </c>
      <c r="E29" s="73"/>
      <c r="F29" s="73"/>
      <c r="G29" s="62"/>
      <c r="H29" s="62"/>
    </row>
    <row r="30" spans="1:8" x14ac:dyDescent="0.3">
      <c r="A30" s="62"/>
      <c r="B30" s="66" t="s">
        <v>60</v>
      </c>
      <c r="C30" s="62"/>
      <c r="D30" s="74" t="s">
        <v>61</v>
      </c>
      <c r="E30" s="74"/>
      <c r="F30" s="74"/>
      <c r="G30" s="62"/>
      <c r="H30" s="62"/>
    </row>
    <row r="31" spans="1:8" x14ac:dyDescent="0.3">
      <c r="A31" s="62"/>
      <c r="B31" s="66" t="s">
        <v>62</v>
      </c>
      <c r="C31" s="62"/>
      <c r="D31" s="74"/>
      <c r="E31" s="74"/>
      <c r="F31" s="74"/>
      <c r="G31" s="62"/>
      <c r="H31" s="62"/>
    </row>
  </sheetData>
  <mergeCells count="30">
    <mergeCell ref="B6:C6"/>
    <mergeCell ref="A1:H1"/>
    <mergeCell ref="A2:H2"/>
    <mergeCell ref="A3:H3"/>
    <mergeCell ref="C4:H4"/>
    <mergeCell ref="B5:G5"/>
    <mergeCell ref="A7:B7"/>
    <mergeCell ref="A9:C9"/>
    <mergeCell ref="E9:H10"/>
    <mergeCell ref="A11:A12"/>
    <mergeCell ref="B11:B12"/>
    <mergeCell ref="C11:C12"/>
    <mergeCell ref="D11:D12"/>
    <mergeCell ref="D29:F29"/>
    <mergeCell ref="D30:F30"/>
    <mergeCell ref="D31:F31"/>
    <mergeCell ref="F13:H13"/>
    <mergeCell ref="F14:H14"/>
    <mergeCell ref="F15:H15"/>
    <mergeCell ref="F16:H16"/>
    <mergeCell ref="F17:H17"/>
    <mergeCell ref="F18:H18"/>
    <mergeCell ref="F19:H19"/>
    <mergeCell ref="F26:H26"/>
    <mergeCell ref="F20:H20"/>
    <mergeCell ref="F21:H21"/>
    <mergeCell ref="F22:H22"/>
    <mergeCell ref="F23:H23"/>
    <mergeCell ref="F24:H24"/>
    <mergeCell ref="F25:H25"/>
  </mergeCells>
  <printOptions horizontalCentered="1"/>
  <pageMargins left="0.11811023622047245" right="0.11811023622047245" top="0.78740157480314965" bottom="0.78740157480314965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TELHADO SECRETARIA DE SAUDE</vt:lpstr>
      <vt:lpstr>CRONOGRAMA</vt:lpstr>
      <vt:lpstr>MEMORIA DE CÁLCULO</vt:lpstr>
      <vt:lpstr>'MEMORIA DE CÁLCULO'!Area_de_impressao</vt:lpstr>
      <vt:lpstr>'TELHADO SECRETARIA DE SAUDE'!Area_de_impressao</vt:lpstr>
      <vt:lpstr>'MEMORIA DE CÁLCULO'!Titulos_de_impressao</vt:lpstr>
      <vt:lpstr>'TELHADO SECRETARIA DE SAUDE'!Titulos_de_impressao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ENGENHARIA</cp:lastModifiedBy>
  <cp:lastPrinted>2026-02-12T12:37:25Z</cp:lastPrinted>
  <dcterms:created xsi:type="dcterms:W3CDTF">2026-01-06T12:35:59Z</dcterms:created>
  <dcterms:modified xsi:type="dcterms:W3CDTF">2026-03-02T17:24:19Z</dcterms:modified>
</cp:coreProperties>
</file>